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Cozinheiras" sheetId="1" r:id="rId1"/>
    <sheet name="BDI" sheetId="3" r:id="rId2"/>
    <sheet name="Plan1" sheetId="4" r:id="rId3"/>
  </sheets>
  <calcPr calcId="125725"/>
</workbook>
</file>

<file path=xl/calcChain.xml><?xml version="1.0" encoding="utf-8"?>
<calcChain xmlns="http://schemas.openxmlformats.org/spreadsheetml/2006/main">
  <c r="H37" i="1"/>
  <c r="E7" i="4"/>
  <c r="E6"/>
  <c r="E5"/>
  <c r="E4"/>
  <c r="E8" s="1"/>
  <c r="E9" s="1"/>
  <c r="E3"/>
  <c r="C12" i="3"/>
  <c r="H30" i="1" l="1"/>
  <c r="H29" l="1"/>
  <c r="G24"/>
  <c r="H8"/>
  <c r="H9" s="1"/>
  <c r="H23" s="1"/>
  <c r="H32" l="1"/>
  <c r="H15"/>
  <c r="H19"/>
  <c r="H11"/>
  <c r="H14"/>
  <c r="H18"/>
  <c r="H22"/>
  <c r="H13"/>
  <c r="H17"/>
  <c r="H21"/>
  <c r="H12"/>
  <c r="H16"/>
  <c r="H20"/>
  <c r="H24" l="1"/>
  <c r="H25" s="1"/>
  <c r="H33" s="1"/>
  <c r="H34" l="1"/>
  <c r="H35" s="1"/>
  <c r="H36" s="1"/>
</calcChain>
</file>

<file path=xl/comments1.xml><?xml version="1.0" encoding="utf-8"?>
<comments xmlns="http://schemas.openxmlformats.org/spreadsheetml/2006/main">
  <authors>
    <author>Clauber Bridi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sharedStrings.xml><?xml version="1.0" encoding="utf-8"?>
<sst xmlns="http://schemas.openxmlformats.org/spreadsheetml/2006/main" count="70" uniqueCount="66">
  <si>
    <t xml:space="preserve"> PLANILHA DE CUSTOS E FORMAÇÃO DE PREÇOS COZINHEIRAS</t>
  </si>
  <si>
    <t>MONTANTE A</t>
  </si>
  <si>
    <t>REMUNERAÇÃO</t>
  </si>
  <si>
    <t>%</t>
  </si>
  <si>
    <t>Valor R$</t>
  </si>
  <si>
    <t>Salário</t>
  </si>
  <si>
    <t>Adicional de Insalubridade</t>
  </si>
  <si>
    <t>Total da Remunuração</t>
  </si>
  <si>
    <t>ENCARGOS SOCIAIS</t>
  </si>
  <si>
    <t>INSS</t>
  </si>
  <si>
    <t>Salário Educação</t>
  </si>
  <si>
    <t>FGTS</t>
  </si>
  <si>
    <t>Seguro Adicente do Trabalho/SAT/RAT</t>
  </si>
  <si>
    <t>Férias com abono</t>
  </si>
  <si>
    <t>13° Salário</t>
  </si>
  <si>
    <t>Auxílio Doença</t>
  </si>
  <si>
    <t>Faltas Legais</t>
  </si>
  <si>
    <t>Acidente de Trabalho</t>
  </si>
  <si>
    <t>Aviso Prévio</t>
  </si>
  <si>
    <t>Aviso Prévio Indenizado</t>
  </si>
  <si>
    <t>Indenização Adicional</t>
  </si>
  <si>
    <t>Indenização Recisão sem justa causa</t>
  </si>
  <si>
    <t>Valor total de Encargos Sociais</t>
  </si>
  <si>
    <t>VALOR TOTAL DO MONTANTE A (Remuneração + Encargos Sociais)</t>
  </si>
  <si>
    <t>MONTANTE B</t>
  </si>
  <si>
    <t>Item</t>
  </si>
  <si>
    <t>Uniformes e EPIs</t>
  </si>
  <si>
    <t>Vale transporte</t>
  </si>
  <si>
    <t>Medicina do Trabalho</t>
  </si>
  <si>
    <t>VALOR TOTAL DO MONTANTE B</t>
  </si>
  <si>
    <t>VALOR TOTAL SEM BDI</t>
  </si>
  <si>
    <t>BDI</t>
  </si>
  <si>
    <t>TOTAL GERAL POR POSTO</t>
  </si>
  <si>
    <t>TOTAL PARA 3 POSTOS</t>
  </si>
  <si>
    <t>ITEM</t>
  </si>
  <si>
    <t>QUANT. ANO</t>
  </si>
  <si>
    <t>DESCRIÇÃO</t>
  </si>
  <si>
    <t>Caixa de luvas com 100 unidades</t>
  </si>
  <si>
    <t>VALOR (R$)</t>
  </si>
  <si>
    <t>Caixa de máscara cirurgica com 50 unidade</t>
  </si>
  <si>
    <t>Calçado de segurança</t>
  </si>
  <si>
    <t>Calça, tecido uniforme</t>
  </si>
  <si>
    <t>Jaleco manga longa</t>
  </si>
  <si>
    <t>VALOR TOTAL (R$)</t>
  </si>
  <si>
    <t>VALOR ANO</t>
  </si>
  <si>
    <t>VALOR MÊS</t>
  </si>
  <si>
    <t>Contratação de 3 cozinheiras para a Secretaria Municipal de Educação de Ivorá, regime de 20 h semanais</t>
  </si>
  <si>
    <t>Auxílio lanche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</si>
  <si>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</si>
  <si>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</si>
  <si>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</si>
  <si>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</si>
  <si>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</si>
  <si>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</si>
  <si>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</si>
  <si>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</si>
  <si>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</si>
  <si>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</si>
  <si>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</si>
  <si>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</si>
  <si>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</si>
  <si>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</si>
  <si>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r>
      <t xml:space="preserve">                    </t>
    </r>
    <r>
      <rPr>
        <b/>
        <sz val="14"/>
        <color theme="1"/>
        <rFont val="Calibri"/>
        <family val="2"/>
        <scheme val="minor"/>
      </rPr>
      <t xml:space="preserve">  UNIFORMES E EPIS</t>
    </r>
  </si>
  <si>
    <t xml:space="preserve"> Composição do BDI - Benefícios e Despesas Indiretas</t>
  </si>
  <si>
    <t>Com base no ano letivo que tem 10 meses</t>
  </si>
  <si>
    <t>TOTAL PARA 12 MESES</t>
  </si>
</sst>
</file>

<file path=xl/styles.xml><?xml version="1.0" encoding="utf-8"?>
<styleSheet xmlns="http://schemas.openxmlformats.org/spreadsheetml/2006/main">
  <numFmts count="1">
    <numFmt numFmtId="164" formatCode="&quot;R$&quot;\ #,##0.0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1" fillId="0" borderId="2" xfId="0" applyFont="1" applyBorder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0" borderId="5" xfId="0" applyBorder="1"/>
    <xf numFmtId="0" fontId="0" fillId="0" borderId="9" xfId="0" applyBorder="1"/>
    <xf numFmtId="10" fontId="0" fillId="0" borderId="5" xfId="0" applyNumberFormat="1" applyBorder="1"/>
    <xf numFmtId="0" fontId="1" fillId="0" borderId="14" xfId="0" applyFont="1" applyBorder="1"/>
    <xf numFmtId="0" fontId="1" fillId="0" borderId="15" xfId="0" applyFont="1" applyBorder="1"/>
    <xf numFmtId="164" fontId="1" fillId="0" borderId="16" xfId="0" applyNumberFormat="1" applyFont="1" applyBorder="1"/>
    <xf numFmtId="0" fontId="0" fillId="0" borderId="1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5" borderId="6" xfId="0" applyFont="1" applyFill="1" applyBorder="1"/>
    <xf numFmtId="0" fontId="1" fillId="5" borderId="7" xfId="0" applyFont="1" applyFill="1" applyBorder="1"/>
    <xf numFmtId="164" fontId="1" fillId="5" borderId="8" xfId="0" applyNumberFormat="1" applyFont="1" applyFill="1" applyBorder="1"/>
    <xf numFmtId="0" fontId="3" fillId="5" borderId="2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10" fontId="3" fillId="5" borderId="5" xfId="0" applyNumberFormat="1" applyFont="1" applyFill="1" applyBorder="1"/>
    <xf numFmtId="0" fontId="3" fillId="5" borderId="6" xfId="0" applyFont="1" applyFill="1" applyBorder="1"/>
    <xf numFmtId="0" fontId="3" fillId="5" borderId="7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164" fontId="3" fillId="5" borderId="8" xfId="0" applyNumberFormat="1" applyFont="1" applyFill="1" applyBorder="1"/>
    <xf numFmtId="0" fontId="0" fillId="5" borderId="7" xfId="0" applyFill="1" applyBorder="1"/>
    <xf numFmtId="0" fontId="0" fillId="5" borderId="11" xfId="0" applyFill="1" applyBorder="1"/>
    <xf numFmtId="164" fontId="3" fillId="5" borderId="10" xfId="0" applyNumberFormat="1" applyFont="1" applyFill="1" applyBorder="1"/>
    <xf numFmtId="0" fontId="0" fillId="5" borderId="9" xfId="0" applyFill="1" applyBorder="1"/>
    <xf numFmtId="164" fontId="1" fillId="5" borderId="10" xfId="0" applyNumberFormat="1" applyFont="1" applyFill="1" applyBorder="1"/>
    <xf numFmtId="0" fontId="0" fillId="0" borderId="0" xfId="0" applyAlignment="1">
      <alignment wrapText="1"/>
    </xf>
    <xf numFmtId="0" fontId="8" fillId="0" borderId="3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center" vertical="center"/>
    </xf>
    <xf numFmtId="10" fontId="9" fillId="2" borderId="27" xfId="0" applyNumberFormat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0" fontId="9" fillId="2" borderId="21" xfId="0" applyNumberFormat="1" applyFont="1" applyFill="1" applyBorder="1" applyAlignment="1">
      <alignment horizontal="center" vertical="center"/>
    </xf>
    <xf numFmtId="10" fontId="9" fillId="0" borderId="21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left" vertical="center"/>
    </xf>
    <xf numFmtId="10" fontId="9" fillId="2" borderId="24" xfId="0" applyNumberFormat="1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vertical="center"/>
    </xf>
    <xf numFmtId="0" fontId="9" fillId="0" borderId="29" xfId="0" applyFont="1" applyFill="1" applyBorder="1" applyAlignment="1">
      <alignment vertical="center"/>
    </xf>
    <xf numFmtId="10" fontId="9" fillId="0" borderId="30" xfId="0" applyNumberFormat="1" applyFont="1" applyFill="1" applyBorder="1" applyAlignment="1">
      <alignment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/>
    </xf>
    <xf numFmtId="10" fontId="10" fillId="3" borderId="8" xfId="0" applyNumberFormat="1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32" xfId="0" applyFont="1" applyBorder="1"/>
    <xf numFmtId="0" fontId="3" fillId="0" borderId="33" xfId="0" applyFont="1" applyBorder="1" applyAlignment="1">
      <alignment horizontal="center"/>
    </xf>
    <xf numFmtId="0" fontId="0" fillId="0" borderId="34" xfId="0" applyBorder="1"/>
    <xf numFmtId="2" fontId="0" fillId="0" borderId="21" xfId="0" applyNumberFormat="1" applyBorder="1"/>
    <xf numFmtId="0" fontId="3" fillId="5" borderId="34" xfId="0" applyFont="1" applyFill="1" applyBorder="1"/>
    <xf numFmtId="164" fontId="3" fillId="5" borderId="21" xfId="0" applyNumberFormat="1" applyFont="1" applyFill="1" applyBorder="1"/>
    <xf numFmtId="0" fontId="3" fillId="0" borderId="34" xfId="0" applyFont="1" applyFill="1" applyBorder="1"/>
    <xf numFmtId="0" fontId="3" fillId="0" borderId="21" xfId="0" applyFont="1" applyBorder="1" applyAlignment="1">
      <alignment horizontal="center"/>
    </xf>
    <xf numFmtId="0" fontId="0" fillId="0" borderId="34" xfId="0" applyFill="1" applyBorder="1"/>
    <xf numFmtId="2" fontId="0" fillId="0" borderId="21" xfId="0" applyNumberFormat="1" applyBorder="1" applyAlignment="1">
      <alignment horizontal="right"/>
    </xf>
    <xf numFmtId="2" fontId="0" fillId="0" borderId="35" xfId="0" applyNumberFormat="1" applyBorder="1" applyAlignment="1">
      <alignment horizontal="right"/>
    </xf>
    <xf numFmtId="0" fontId="3" fillId="5" borderId="32" xfId="0" applyFont="1" applyFill="1" applyBorder="1"/>
    <xf numFmtId="164" fontId="3" fillId="5" borderId="33" xfId="0" applyNumberFormat="1" applyFont="1" applyFill="1" applyBorder="1"/>
    <xf numFmtId="0" fontId="3" fillId="0" borderId="36" xfId="0" applyFont="1" applyBorder="1"/>
    <xf numFmtId="0" fontId="0" fillId="0" borderId="37" xfId="0" applyBorder="1"/>
    <xf numFmtId="0" fontId="1" fillId="0" borderId="35" xfId="0" applyFont="1" applyBorder="1" applyAlignment="1">
      <alignment horizontal="center"/>
    </xf>
    <xf numFmtId="0" fontId="0" fillId="0" borderId="21" xfId="0" applyFont="1" applyBorder="1"/>
    <xf numFmtId="0" fontId="0" fillId="0" borderId="34" xfId="0" applyFont="1" applyFill="1" applyBorder="1"/>
    <xf numFmtId="0" fontId="0" fillId="0" borderId="32" xfId="0" applyFont="1" applyFill="1" applyBorder="1"/>
    <xf numFmtId="0" fontId="0" fillId="0" borderId="33" xfId="0" applyBorder="1"/>
    <xf numFmtId="0" fontId="3" fillId="5" borderId="36" xfId="0" applyFont="1" applyFill="1" applyBorder="1"/>
    <xf numFmtId="164" fontId="3" fillId="5" borderId="38" xfId="0" applyNumberFormat="1" applyFont="1" applyFill="1" applyBorder="1"/>
    <xf numFmtId="0" fontId="0" fillId="0" borderId="32" xfId="0" applyFill="1" applyBorder="1"/>
    <xf numFmtId="164" fontId="0" fillId="0" borderId="33" xfId="0" applyNumberFormat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8" fillId="4" borderId="28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topLeftCell="A19" workbookViewId="0">
      <selection activeCell="L39" sqref="L39"/>
    </sheetView>
  </sheetViews>
  <sheetFormatPr defaultRowHeight="15"/>
  <cols>
    <col min="1" max="1" width="13.5703125" customWidth="1"/>
    <col min="6" max="6" width="9.28515625" customWidth="1"/>
    <col min="8" max="8" width="12.5703125" customWidth="1"/>
    <col min="9" max="9" width="0.140625" customWidth="1"/>
    <col min="10" max="10" width="9.140625" hidden="1" customWidth="1"/>
  </cols>
  <sheetData>
    <row r="1" spans="1:10" ht="21.75" thickBot="1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100"/>
    </row>
    <row r="2" spans="1:10" ht="15.75" thickBot="1"/>
    <row r="3" spans="1:10" ht="28.5" customHeight="1" thickBot="1">
      <c r="A3" s="101" t="s">
        <v>46</v>
      </c>
      <c r="B3" s="102"/>
      <c r="C3" s="102"/>
      <c r="D3" s="102"/>
      <c r="E3" s="102"/>
      <c r="F3" s="102"/>
      <c r="G3" s="102"/>
      <c r="H3" s="102"/>
      <c r="I3" s="102"/>
      <c r="J3" s="103"/>
    </row>
    <row r="4" spans="1:10" ht="15.75" thickBot="1"/>
    <row r="5" spans="1:10" ht="15.75">
      <c r="A5" s="70" t="s">
        <v>1</v>
      </c>
      <c r="B5" s="71"/>
      <c r="C5" s="72"/>
      <c r="D5" s="72"/>
      <c r="E5" s="72"/>
      <c r="F5" s="72"/>
      <c r="G5" s="72"/>
      <c r="H5" s="73"/>
      <c r="I5" s="11"/>
      <c r="J5" s="4"/>
    </row>
    <row r="6" spans="1:10" ht="15.75">
      <c r="A6" s="74" t="s">
        <v>2</v>
      </c>
      <c r="B6" s="10"/>
      <c r="C6" s="11"/>
      <c r="D6" s="11"/>
      <c r="E6" s="11"/>
      <c r="F6" s="11"/>
      <c r="G6" s="12" t="s">
        <v>3</v>
      </c>
      <c r="H6" s="75" t="s">
        <v>4</v>
      </c>
      <c r="I6" s="13"/>
      <c r="J6" s="5"/>
    </row>
    <row r="7" spans="1:10">
      <c r="A7" s="76" t="s">
        <v>5</v>
      </c>
      <c r="B7" s="1"/>
      <c r="C7" s="1"/>
      <c r="D7" s="1"/>
      <c r="E7" s="1"/>
      <c r="F7" s="1"/>
      <c r="G7" s="2"/>
      <c r="H7" s="77">
        <v>622.04999999999995</v>
      </c>
      <c r="I7" s="5"/>
      <c r="J7" s="5"/>
    </row>
    <row r="8" spans="1:10">
      <c r="A8" s="76" t="s">
        <v>6</v>
      </c>
      <c r="B8" s="1"/>
      <c r="C8" s="1"/>
      <c r="D8" s="1"/>
      <c r="E8" s="1"/>
      <c r="F8" s="1"/>
      <c r="G8" s="14">
        <v>0.2</v>
      </c>
      <c r="H8" s="77">
        <f>(H7*G8)</f>
        <v>124.41</v>
      </c>
      <c r="I8" s="5"/>
    </row>
    <row r="9" spans="1:10" ht="15.75">
      <c r="A9" s="78" t="s">
        <v>7</v>
      </c>
      <c r="B9" s="35"/>
      <c r="C9" s="35"/>
      <c r="D9" s="35"/>
      <c r="E9" s="35"/>
      <c r="F9" s="35"/>
      <c r="G9" s="36"/>
      <c r="H9" s="79">
        <f>(H7+H8)</f>
        <v>746.45999999999992</v>
      </c>
      <c r="I9" s="5"/>
    </row>
    <row r="10" spans="1:10" ht="15.75">
      <c r="A10" s="80" t="s">
        <v>8</v>
      </c>
      <c r="B10" s="7"/>
      <c r="C10" s="7"/>
      <c r="D10" s="7"/>
      <c r="E10" s="7"/>
      <c r="F10" s="7"/>
      <c r="G10" s="9" t="s">
        <v>3</v>
      </c>
      <c r="H10" s="81" t="s">
        <v>4</v>
      </c>
      <c r="I10" s="5"/>
    </row>
    <row r="11" spans="1:10">
      <c r="A11" s="82" t="s">
        <v>9</v>
      </c>
      <c r="B11" s="1"/>
      <c r="C11" s="1"/>
      <c r="D11" s="1"/>
      <c r="E11" s="1"/>
      <c r="F11" s="1"/>
      <c r="G11" s="15">
        <v>0.2</v>
      </c>
      <c r="H11" s="77">
        <f>(H9*G11)</f>
        <v>149.292</v>
      </c>
      <c r="I11" s="5"/>
    </row>
    <row r="12" spans="1:10">
      <c r="A12" s="82" t="s">
        <v>10</v>
      </c>
      <c r="B12" s="1"/>
      <c r="C12" s="1"/>
      <c r="D12" s="1"/>
      <c r="E12" s="1"/>
      <c r="F12" s="1"/>
      <c r="G12" s="15">
        <v>2.5000000000000001E-2</v>
      </c>
      <c r="H12" s="77">
        <f>(H9*G12)</f>
        <v>18.6615</v>
      </c>
      <c r="I12" s="5"/>
    </row>
    <row r="13" spans="1:10">
      <c r="A13" s="82" t="s">
        <v>11</v>
      </c>
      <c r="B13" s="1"/>
      <c r="C13" s="1"/>
      <c r="D13" s="1"/>
      <c r="E13" s="1"/>
      <c r="F13" s="1"/>
      <c r="G13" s="15">
        <v>0.08</v>
      </c>
      <c r="H13" s="77">
        <f>(H9*G13)</f>
        <v>59.716799999999992</v>
      </c>
      <c r="I13" s="5"/>
    </row>
    <row r="14" spans="1:10">
      <c r="A14" s="82" t="s">
        <v>12</v>
      </c>
      <c r="B14" s="1"/>
      <c r="C14" s="1"/>
      <c r="D14" s="1"/>
      <c r="E14" s="1"/>
      <c r="F14" s="1"/>
      <c r="G14" s="15">
        <v>0.03</v>
      </c>
      <c r="H14" s="77">
        <f>(H9*G14)</f>
        <v>22.393799999999995</v>
      </c>
      <c r="I14" s="5"/>
    </row>
    <row r="15" spans="1:10">
      <c r="A15" s="82" t="s">
        <v>13</v>
      </c>
      <c r="B15" s="1"/>
      <c r="C15" s="1"/>
      <c r="D15" s="1"/>
      <c r="E15" s="1"/>
      <c r="F15" s="1"/>
      <c r="G15" s="15">
        <v>0.1111</v>
      </c>
      <c r="H15" s="77">
        <f>(H9*G15)</f>
        <v>82.931705999999991</v>
      </c>
      <c r="I15" s="5"/>
    </row>
    <row r="16" spans="1:10">
      <c r="A16" s="82" t="s">
        <v>14</v>
      </c>
      <c r="B16" s="1"/>
      <c r="C16" s="1"/>
      <c r="D16" s="1"/>
      <c r="E16" s="1"/>
      <c r="F16" s="1"/>
      <c r="G16" s="15">
        <v>8.3299999999999999E-2</v>
      </c>
      <c r="H16" s="77">
        <f>(H9*G16)</f>
        <v>62.180117999999993</v>
      </c>
      <c r="I16" s="5"/>
    </row>
    <row r="17" spans="1:9">
      <c r="A17" s="82" t="s">
        <v>15</v>
      </c>
      <c r="B17" s="1"/>
      <c r="C17" s="1"/>
      <c r="D17" s="1"/>
      <c r="E17" s="1"/>
      <c r="F17" s="1"/>
      <c r="G17" s="15">
        <v>1.38E-2</v>
      </c>
      <c r="H17" s="77">
        <f>(H9*G17)</f>
        <v>10.301148</v>
      </c>
      <c r="I17" s="5"/>
    </row>
    <row r="18" spans="1:9">
      <c r="A18" s="82" t="s">
        <v>16</v>
      </c>
      <c r="B18" s="1"/>
      <c r="C18" s="1"/>
      <c r="D18" s="1"/>
      <c r="E18" s="1"/>
      <c r="F18" s="1"/>
      <c r="G18" s="15">
        <v>2.8E-3</v>
      </c>
      <c r="H18" s="83">
        <f>(H9*G18)</f>
        <v>2.0900879999999997</v>
      </c>
    </row>
    <row r="19" spans="1:9">
      <c r="A19" s="82" t="s">
        <v>17</v>
      </c>
      <c r="B19" s="1"/>
      <c r="C19" s="1"/>
      <c r="D19" s="1"/>
      <c r="E19" s="1"/>
      <c r="F19" s="1"/>
      <c r="G19" s="15">
        <v>0.03</v>
      </c>
      <c r="H19" s="83">
        <f>(H9*G19)</f>
        <v>22.393799999999995</v>
      </c>
    </row>
    <row r="20" spans="1:9">
      <c r="A20" s="82" t="s">
        <v>18</v>
      </c>
      <c r="B20" s="1"/>
      <c r="C20" s="1"/>
      <c r="D20" s="1"/>
      <c r="E20" s="1"/>
      <c r="F20" s="1"/>
      <c r="G20" s="15">
        <v>1.9400000000000001E-2</v>
      </c>
      <c r="H20" s="83">
        <f>(H9*G20)</f>
        <v>14.481323999999999</v>
      </c>
    </row>
    <row r="21" spans="1:9">
      <c r="A21" s="82" t="s">
        <v>19</v>
      </c>
      <c r="B21" s="1"/>
      <c r="C21" s="1"/>
      <c r="D21" s="1"/>
      <c r="E21" s="1"/>
      <c r="F21" s="1"/>
      <c r="G21" s="15">
        <v>4.5999999999999999E-3</v>
      </c>
      <c r="H21" s="83">
        <f>(H9*G21)</f>
        <v>3.4337159999999995</v>
      </c>
    </row>
    <row r="22" spans="1:9">
      <c r="A22" s="82" t="s">
        <v>20</v>
      </c>
      <c r="B22" s="1"/>
      <c r="C22" s="1"/>
      <c r="D22" s="1"/>
      <c r="E22" s="1"/>
      <c r="F22" s="1"/>
      <c r="G22" s="15">
        <v>5.0000000000000001E-3</v>
      </c>
      <c r="H22" s="83">
        <f>(H9*G22)</f>
        <v>3.7322999999999995</v>
      </c>
    </row>
    <row r="23" spans="1:9">
      <c r="A23" s="82" t="s">
        <v>21</v>
      </c>
      <c r="B23" s="1"/>
      <c r="C23" s="1"/>
      <c r="D23" s="1"/>
      <c r="E23" s="1"/>
      <c r="F23" s="1"/>
      <c r="G23" s="15">
        <v>4.4999999999999998E-2</v>
      </c>
      <c r="H23" s="84">
        <f>(H9*G23)</f>
        <v>33.590699999999998</v>
      </c>
    </row>
    <row r="24" spans="1:9" ht="16.5" thickBot="1">
      <c r="A24" s="85" t="s">
        <v>22</v>
      </c>
      <c r="B24" s="37"/>
      <c r="C24" s="37"/>
      <c r="D24" s="37"/>
      <c r="E24" s="37"/>
      <c r="F24" s="37"/>
      <c r="G24" s="38">
        <f>SUM(G11:G23)</f>
        <v>0.65000000000000013</v>
      </c>
      <c r="H24" s="86">
        <f>SUM(H11:H23)</f>
        <v>485.19899999999996</v>
      </c>
    </row>
    <row r="25" spans="1:9" ht="16.5" thickBot="1">
      <c r="A25" s="39" t="s">
        <v>23</v>
      </c>
      <c r="B25" s="40"/>
      <c r="C25" s="40"/>
      <c r="D25" s="40"/>
      <c r="E25" s="40"/>
      <c r="F25" s="41"/>
      <c r="G25" s="42"/>
      <c r="H25" s="43">
        <f>(H9+H24)</f>
        <v>1231.6589999999999</v>
      </c>
    </row>
    <row r="26" spans="1:9" ht="15.75">
      <c r="A26" s="87" t="s">
        <v>24</v>
      </c>
      <c r="B26" s="19"/>
      <c r="C26" s="19"/>
      <c r="D26" s="19"/>
      <c r="E26" s="19"/>
      <c r="F26" s="19"/>
      <c r="G26" s="19"/>
      <c r="H26" s="88"/>
    </row>
    <row r="27" spans="1:9" ht="15.75">
      <c r="A27" s="80" t="s">
        <v>25</v>
      </c>
      <c r="B27" s="6"/>
      <c r="C27" s="6"/>
      <c r="D27" s="6"/>
      <c r="E27" s="6"/>
      <c r="F27" s="6"/>
      <c r="G27" s="8" t="s">
        <v>3</v>
      </c>
      <c r="H27" s="89" t="s">
        <v>4</v>
      </c>
    </row>
    <row r="28" spans="1:9">
      <c r="A28" s="82" t="s">
        <v>26</v>
      </c>
      <c r="B28" s="1"/>
      <c r="C28" s="1"/>
      <c r="D28" s="1"/>
      <c r="E28" s="1"/>
      <c r="F28" s="1"/>
      <c r="G28" s="3"/>
      <c r="H28" s="26">
        <v>128.51</v>
      </c>
    </row>
    <row r="29" spans="1:9">
      <c r="A29" s="82" t="s">
        <v>47</v>
      </c>
      <c r="B29" s="17"/>
      <c r="C29" s="17"/>
      <c r="D29" s="17"/>
      <c r="E29" s="17">
        <v>9.1</v>
      </c>
      <c r="F29" s="17">
        <v>22</v>
      </c>
      <c r="G29" s="16"/>
      <c r="H29" s="90">
        <f>(E29*F29)</f>
        <v>200.2</v>
      </c>
    </row>
    <row r="30" spans="1:9">
      <c r="A30" s="91" t="s">
        <v>27</v>
      </c>
      <c r="B30" s="17"/>
      <c r="C30" s="17"/>
      <c r="D30" s="17"/>
      <c r="E30" s="17">
        <v>6.6</v>
      </c>
      <c r="F30" s="17">
        <v>44</v>
      </c>
      <c r="G30" s="16"/>
      <c r="H30" s="90">
        <f>(E30*F30)</f>
        <v>290.39999999999998</v>
      </c>
    </row>
    <row r="31" spans="1:9" ht="15.75" thickBot="1">
      <c r="A31" s="92" t="s">
        <v>28</v>
      </c>
      <c r="B31" s="11"/>
      <c r="C31" s="11"/>
      <c r="D31" s="11"/>
      <c r="E31" s="11"/>
      <c r="F31" s="11"/>
      <c r="G31" s="18"/>
      <c r="H31" s="93">
        <v>30</v>
      </c>
    </row>
    <row r="32" spans="1:9" ht="16.5" thickBot="1">
      <c r="A32" s="39" t="s">
        <v>29</v>
      </c>
      <c r="B32" s="44"/>
      <c r="C32" s="44"/>
      <c r="D32" s="44"/>
      <c r="E32" s="44"/>
      <c r="F32" s="44"/>
      <c r="G32" s="45"/>
      <c r="H32" s="46">
        <f>(H28+H29+H30+H31)</f>
        <v>649.1099999999999</v>
      </c>
    </row>
    <row r="33" spans="1:8" ht="15.75">
      <c r="A33" s="94" t="s">
        <v>30</v>
      </c>
      <c r="B33" s="47"/>
      <c r="C33" s="47"/>
      <c r="D33" s="47"/>
      <c r="E33" s="47"/>
      <c r="F33" s="47"/>
      <c r="G33" s="47"/>
      <c r="H33" s="95">
        <f>(H25+H32)</f>
        <v>1880.7689999999998</v>
      </c>
    </row>
    <row r="34" spans="1:8" ht="15.75" thickBot="1">
      <c r="A34" s="96" t="s">
        <v>31</v>
      </c>
      <c r="B34" s="11"/>
      <c r="C34" s="11"/>
      <c r="D34" s="11"/>
      <c r="E34" s="11"/>
      <c r="F34" s="11"/>
      <c r="G34" s="20">
        <v>0.28510000000000002</v>
      </c>
      <c r="H34" s="97">
        <f>(H33*G34)</f>
        <v>536.20724189999999</v>
      </c>
    </row>
    <row r="35" spans="1:8" ht="16.5" thickBot="1">
      <c r="A35" s="39" t="s">
        <v>32</v>
      </c>
      <c r="B35" s="33"/>
      <c r="C35" s="33"/>
      <c r="D35" s="33"/>
      <c r="E35" s="33"/>
      <c r="F35" s="33"/>
      <c r="G35" s="33"/>
      <c r="H35" s="46">
        <f>(H33+H34)</f>
        <v>2416.9762418999999</v>
      </c>
    </row>
    <row r="36" spans="1:8" ht="16.5" thickBot="1">
      <c r="A36" s="39" t="s">
        <v>33</v>
      </c>
      <c r="B36" s="44"/>
      <c r="C36" s="44"/>
      <c r="D36" s="44"/>
      <c r="E36" s="44"/>
      <c r="F36" s="44"/>
      <c r="G36" s="44"/>
      <c r="H36" s="46">
        <f>(3*H35)</f>
        <v>7250.9287256999996</v>
      </c>
    </row>
    <row r="37" spans="1:8" ht="16.5" thickBot="1">
      <c r="A37" s="39" t="s">
        <v>65</v>
      </c>
      <c r="B37" s="33"/>
      <c r="C37" s="33"/>
      <c r="D37" s="33"/>
      <c r="E37" s="33"/>
      <c r="F37" s="33"/>
      <c r="G37" s="33"/>
      <c r="H37" s="48">
        <f>(12*H36)</f>
        <v>87011.144708399996</v>
      </c>
    </row>
  </sheetData>
  <mergeCells count="2">
    <mergeCell ref="A1:J1"/>
    <mergeCell ref="A3:J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H19" sqref="H19"/>
    </sheetView>
  </sheetViews>
  <sheetFormatPr defaultRowHeight="15"/>
  <cols>
    <col min="1" max="1" width="41.85546875" bestFit="1" customWidth="1"/>
  </cols>
  <sheetData>
    <row r="1" spans="1:3" ht="15.75" thickBot="1"/>
    <row r="2" spans="1:3" ht="15.75">
      <c r="A2" s="104" t="s">
        <v>63</v>
      </c>
      <c r="B2" s="105"/>
      <c r="C2" s="105"/>
    </row>
    <row r="3" spans="1:3" ht="16.5" thickBot="1">
      <c r="A3" s="50"/>
      <c r="B3" s="51"/>
      <c r="C3" s="51"/>
    </row>
    <row r="4" spans="1:3">
      <c r="A4" s="52" t="s">
        <v>48</v>
      </c>
      <c r="B4" s="53" t="s">
        <v>49</v>
      </c>
      <c r="C4" s="54">
        <v>0.06</v>
      </c>
    </row>
    <row r="5" spans="1:3">
      <c r="A5" s="55" t="s">
        <v>50</v>
      </c>
      <c r="B5" s="56" t="s">
        <v>51</v>
      </c>
      <c r="C5" s="57">
        <v>0.01</v>
      </c>
    </row>
    <row r="6" spans="1:3">
      <c r="A6" s="55" t="s">
        <v>52</v>
      </c>
      <c r="B6" s="56" t="s">
        <v>53</v>
      </c>
      <c r="C6" s="57">
        <v>0.12</v>
      </c>
    </row>
    <row r="7" spans="1:3">
      <c r="A7" s="55" t="s">
        <v>54</v>
      </c>
      <c r="B7" s="56" t="s">
        <v>55</v>
      </c>
      <c r="C7" s="58">
        <v>1E-3</v>
      </c>
    </row>
    <row r="8" spans="1:3">
      <c r="A8" s="55" t="s">
        <v>56</v>
      </c>
      <c r="B8" s="106" t="s">
        <v>57</v>
      </c>
      <c r="C8" s="57">
        <v>0.03</v>
      </c>
    </row>
    <row r="9" spans="1:3" ht="15.75" thickBot="1">
      <c r="A9" s="59" t="s">
        <v>58</v>
      </c>
      <c r="B9" s="107"/>
      <c r="C9" s="60">
        <v>3.6499999999999998E-2</v>
      </c>
    </row>
    <row r="10" spans="1:3">
      <c r="A10" s="61" t="s">
        <v>59</v>
      </c>
      <c r="B10" s="62"/>
      <c r="C10" s="63"/>
    </row>
    <row r="11" spans="1:3" ht="15.75" thickBot="1">
      <c r="A11" s="64" t="s">
        <v>60</v>
      </c>
      <c r="B11" s="65"/>
      <c r="C11" s="66"/>
    </row>
    <row r="12" spans="1:3" ht="15.75" thickBot="1">
      <c r="A12" s="67" t="s">
        <v>61</v>
      </c>
      <c r="B12" s="68"/>
      <c r="C12" s="69">
        <f>ROUND((((1+C4+C5)*(1+C6)*(1+C7))/(1-(C8+C9))-1),4)</f>
        <v>0.28510000000000002</v>
      </c>
    </row>
  </sheetData>
  <mergeCells count="2">
    <mergeCell ref="A2:C2"/>
    <mergeCell ref="B8:B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H15" sqref="H15"/>
    </sheetView>
  </sheetViews>
  <sheetFormatPr defaultRowHeight="15"/>
  <cols>
    <col min="2" max="2" width="30.28515625" bestFit="1" customWidth="1"/>
    <col min="3" max="3" width="12.7109375" bestFit="1" customWidth="1"/>
    <col min="4" max="4" width="11" bestFit="1" customWidth="1"/>
    <col min="5" max="5" width="17.28515625" bestFit="1" customWidth="1"/>
  </cols>
  <sheetData>
    <row r="1" spans="1:5" ht="18.75">
      <c r="A1" s="108" t="s">
        <v>62</v>
      </c>
      <c r="B1" s="109"/>
      <c r="C1" s="109"/>
      <c r="D1" s="109"/>
      <c r="E1" s="110"/>
    </row>
    <row r="2" spans="1:5">
      <c r="A2" s="30" t="s">
        <v>34</v>
      </c>
      <c r="B2" s="8" t="s">
        <v>36</v>
      </c>
      <c r="C2" s="8" t="s">
        <v>35</v>
      </c>
      <c r="D2" s="8" t="s">
        <v>38</v>
      </c>
      <c r="E2" s="31" t="s">
        <v>43</v>
      </c>
    </row>
    <row r="3" spans="1:5">
      <c r="A3" s="25">
        <v>1</v>
      </c>
      <c r="B3" s="3" t="s">
        <v>37</v>
      </c>
      <c r="C3" s="3">
        <v>5</v>
      </c>
      <c r="D3" s="3">
        <v>110.9</v>
      </c>
      <c r="E3" s="26">
        <f>(C3*D3)</f>
        <v>554.5</v>
      </c>
    </row>
    <row r="4" spans="1:5" ht="30">
      <c r="A4" s="25">
        <v>2</v>
      </c>
      <c r="B4" s="24" t="s">
        <v>39</v>
      </c>
      <c r="C4" s="3">
        <v>10</v>
      </c>
      <c r="D4" s="3">
        <v>31</v>
      </c>
      <c r="E4" s="26">
        <f>(C4*D4)</f>
        <v>310</v>
      </c>
    </row>
    <row r="5" spans="1:5">
      <c r="A5" s="25">
        <v>3</v>
      </c>
      <c r="B5" s="3" t="s">
        <v>40</v>
      </c>
      <c r="C5" s="3">
        <v>2</v>
      </c>
      <c r="D5" s="3">
        <v>98.4</v>
      </c>
      <c r="E5" s="26">
        <f>(C5*D5)</f>
        <v>196.8</v>
      </c>
    </row>
    <row r="6" spans="1:5">
      <c r="A6" s="25">
        <v>4</v>
      </c>
      <c r="B6" s="3" t="s">
        <v>41</v>
      </c>
      <c r="C6" s="3">
        <v>2</v>
      </c>
      <c r="D6" s="3">
        <v>58.5</v>
      </c>
      <c r="E6" s="26">
        <f>(C6*D6)</f>
        <v>117</v>
      </c>
    </row>
    <row r="7" spans="1:5" ht="15.75" thickBot="1">
      <c r="A7" s="27">
        <v>5</v>
      </c>
      <c r="B7" s="28" t="s">
        <v>42</v>
      </c>
      <c r="C7" s="28">
        <v>2</v>
      </c>
      <c r="D7" s="28">
        <v>53.4</v>
      </c>
      <c r="E7" s="29">
        <f>(C7*D7)</f>
        <v>106.8</v>
      </c>
    </row>
    <row r="8" spans="1:5" ht="15.75" thickBot="1">
      <c r="B8" s="21" t="s">
        <v>44</v>
      </c>
      <c r="C8" s="22"/>
      <c r="D8" s="22"/>
      <c r="E8" s="23">
        <f>SUM(E3:E7)</f>
        <v>1285.0999999999999</v>
      </c>
    </row>
    <row r="9" spans="1:5" ht="15.75" thickBot="1">
      <c r="B9" s="32" t="s">
        <v>45</v>
      </c>
      <c r="C9" s="33"/>
      <c r="D9" s="33"/>
      <c r="E9" s="34">
        <f>(E8/10)</f>
        <v>128.51</v>
      </c>
    </row>
    <row r="11" spans="1:5" ht="30">
      <c r="B11" s="49" t="s">
        <v>64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Cozinheiras</vt:lpstr>
      <vt:lpstr>BDI</vt:lpstr>
      <vt:lpstr>Plan1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justina</cp:lastModifiedBy>
  <cp:lastPrinted>2021-11-18T12:37:35Z</cp:lastPrinted>
  <dcterms:created xsi:type="dcterms:W3CDTF">2021-10-26T13:07:33Z</dcterms:created>
  <dcterms:modified xsi:type="dcterms:W3CDTF">2021-11-18T12:37:36Z</dcterms:modified>
</cp:coreProperties>
</file>